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bibi\"/>
    </mc:Choice>
  </mc:AlternateContent>
  <bookViews>
    <workbookView xWindow="-28920" yWindow="-105" windowWidth="29040" windowHeight="15840"/>
  </bookViews>
  <sheets>
    <sheet name="EAI" sheetId="6" r:id="rId1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6" l="1"/>
  <c r="H34" i="6" s="1"/>
  <c r="H36" i="6" s="1"/>
  <c r="E35" i="6"/>
  <c r="G34" i="6"/>
  <c r="F34" i="6"/>
  <c r="E34" i="6"/>
  <c r="D34" i="6"/>
  <c r="C34" i="6"/>
  <c r="H33" i="6"/>
  <c r="E33" i="6"/>
  <c r="H32" i="6"/>
  <c r="E32" i="6"/>
  <c r="H31" i="6"/>
  <c r="E31" i="6"/>
  <c r="H30" i="6"/>
  <c r="E30" i="6"/>
  <c r="E29" i="6" s="1"/>
  <c r="H29" i="6"/>
  <c r="G29" i="6"/>
  <c r="F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E20" i="6" s="1"/>
  <c r="H21" i="6"/>
  <c r="E21" i="6"/>
  <c r="H20" i="6"/>
  <c r="G20" i="6"/>
  <c r="F20" i="6"/>
  <c r="D20" i="6"/>
  <c r="C20" i="6"/>
  <c r="G15" i="6"/>
  <c r="F15" i="6"/>
  <c r="D15" i="6"/>
  <c r="C15" i="6"/>
  <c r="H14" i="6"/>
  <c r="E14" i="6"/>
  <c r="H13" i="6"/>
  <c r="E13" i="6"/>
  <c r="H12" i="6"/>
  <c r="E12" i="6"/>
  <c r="H11" i="6"/>
  <c r="E11" i="6"/>
  <c r="H10" i="6"/>
  <c r="E10" i="6"/>
  <c r="H9" i="6"/>
  <c r="E9" i="6"/>
  <c r="H8" i="6"/>
  <c r="E8" i="6"/>
  <c r="H7" i="6"/>
  <c r="E7" i="6"/>
  <c r="H6" i="6"/>
  <c r="E6" i="6"/>
  <c r="H5" i="6"/>
  <c r="E5" i="6"/>
  <c r="E15" i="6" s="1"/>
  <c r="G36" i="6" l="1"/>
  <c r="D36" i="6"/>
  <c r="C36" i="6"/>
  <c r="H15" i="6"/>
  <c r="E36" i="6"/>
  <c r="F36" i="6"/>
</calcChain>
</file>

<file path=xl/sharedStrings.xml><?xml version="1.0" encoding="utf-8"?>
<sst xmlns="http://schemas.openxmlformats.org/spreadsheetml/2006/main" count="99" uniqueCount="54">
  <si>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</si>
  <si>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</si>
  <si>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</si>
  <si>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</si>
  <si>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</si>
  <si>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</si>
  <si>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</si>
  <si>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</si>
  <si>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</si>
  <si>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</si>
  <si>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</si>
  <si>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</si>
  <si>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</si>
  <si>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</si>
  <si>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</si>
  <si>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</si>
  <si>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</si>
  <si>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</si>
  <si>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</si>
  <si>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</si>
  <si>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</si>
  <si>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</si>
  <si>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</si>
  <si>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</si>
  <si>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</si>
  <si>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</si>
  <si>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</si>
  <si>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</si>
  <si>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</si>
  <si>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</si>
  <si>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</si>
  <si>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</si>
  <si>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</si>
  <si>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</si>
  <si>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</si>
  <si>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</si>
  <si>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</si>
  <si>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</si>
  <si>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</si>
  <si>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</si>
  <si>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</si>
  <si>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</si>
  <si>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</si>
  <si>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</si>
  <si>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</si>
  <si>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</si>
  <si>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</si>
  <si>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</si>
  <si>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</si>
  <si>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SALAMANCA, GUANAJUATO.
ESTADO ANALÍTICO DE INGRESOS
DEL 1 DE ENERO AL 31 DE MARZO DEL 2021</t>
  </si>
  <si>
    <t>C.P HUMBERTO RAZO ARTEAGA</t>
  </si>
  <si>
    <t>TESORERO MUNICIPAL</t>
  </si>
  <si>
    <t>ARQ. JOSE LUIS MONTOYA VARGAS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</si>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</sst>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14" fillId="0" borderId="0" xfId="8" applyFont="1" applyFill="1" applyBorder="1" applyAlignment="1" applyProtection="1">
      <alignment horizontal="center" vertical="center"/>
      <protection locked="0"/>
    </xf>
    <xf numFmtId="0" fontId="13" fillId="0" borderId="0" xfId="8" applyFont="1" applyFill="1" applyBorder="1" applyAlignment="1" applyProtection="1">
      <alignment horizontal="center" vertical="center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14" fillId="0" borderId="0" xfId="8" applyFont="1" applyFill="1" applyBorder="1" applyAlignment="1" applyProtection="1">
      <alignment horizontal="center" vertical="center"/>
      <protection locked="0"/>
    </xf>
    <xf numFmtId="0" fontId="13" fillId="0" borderId="0" xfId="8" applyFont="1" applyFill="1" applyBorder="1" applyAlignment="1" applyProtection="1">
      <alignment horizontal="center" vertical="center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5" workbookViewId="0">
      <selection activeCell="G46" sqref="G4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5.25" customHeight="1" x14ac:dyDescent="0.2">
      <c r="A1" s="51" t="s">
        <v>49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2.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ht="9.75" customHeigh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1" t="s">
        <v>0</v>
      </c>
      <c r="C5" s="20">
        <v>115605360</v>
      </c>
      <c r="D5" s="20">
        <v>6952675</v>
      </c>
      <c r="E5" s="20">
        <f>C5+D5</f>
        <v>122558035</v>
      </c>
      <c r="F5" s="20">
        <v>77365509.25</v>
      </c>
      <c r="G5" s="20">
        <v>279298.96999999997</v>
      </c>
      <c r="H5" s="20">
        <f>G5-C5</f>
        <v>-115326061.03</v>
      </c>
      <c r="I5" s="43" t="s">
        <v>37</v>
      </c>
    </row>
    <row r="6" spans="1:9" x14ac:dyDescent="0.2">
      <c r="A6" s="33"/>
      <c r="B6" s="42" t="s">
        <v>1</v>
      </c>
      <c r="C6" s="21">
        <v>0</v>
      </c>
      <c r="D6" s="21">
        <v>0</v>
      </c>
      <c r="E6" s="21">
        <f t="shared" ref="E6:E14" si="0">C6+D6</f>
        <v>0</v>
      </c>
      <c r="F6" s="21">
        <v>0</v>
      </c>
      <c r="G6" s="21">
        <v>0</v>
      </c>
      <c r="H6" s="21">
        <f t="shared" ref="H6:H14" si="1">G6-C6</f>
        <v>0</v>
      </c>
      <c r="I6" s="43" t="s">
        <v>47</v>
      </c>
    </row>
    <row r="7" spans="1:9" x14ac:dyDescent="0.2">
      <c r="A7" s="32"/>
      <c r="B7" s="41" t="s">
        <v>2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  <c r="I7" s="43" t="s">
        <v>38</v>
      </c>
    </row>
    <row r="8" spans="1:9" x14ac:dyDescent="0.2">
      <c r="A8" s="32"/>
      <c r="B8" s="41" t="s">
        <v>3</v>
      </c>
      <c r="C8" s="21">
        <v>91955196</v>
      </c>
      <c r="D8" s="21">
        <v>0</v>
      </c>
      <c r="E8" s="21">
        <f t="shared" si="0"/>
        <v>91955196</v>
      </c>
      <c r="F8" s="21">
        <v>15507335.529999999</v>
      </c>
      <c r="G8" s="21">
        <v>35206.61</v>
      </c>
      <c r="H8" s="21">
        <f t="shared" si="1"/>
        <v>-91919989.390000001</v>
      </c>
      <c r="I8" s="43" t="s">
        <v>39</v>
      </c>
    </row>
    <row r="9" spans="1:9" x14ac:dyDescent="0.2">
      <c r="A9" s="32"/>
      <c r="B9" s="41" t="s">
        <v>4</v>
      </c>
      <c r="C9" s="21">
        <v>1598454</v>
      </c>
      <c r="D9" s="21">
        <v>0</v>
      </c>
      <c r="E9" s="21">
        <f t="shared" si="0"/>
        <v>1598454</v>
      </c>
      <c r="F9" s="21">
        <v>24232</v>
      </c>
      <c r="G9" s="21">
        <v>0</v>
      </c>
      <c r="H9" s="21">
        <f t="shared" si="1"/>
        <v>-1598454</v>
      </c>
      <c r="I9" s="43" t="s">
        <v>40</v>
      </c>
    </row>
    <row r="10" spans="1:9" x14ac:dyDescent="0.2">
      <c r="A10" s="33"/>
      <c r="B10" s="42" t="s">
        <v>5</v>
      </c>
      <c r="C10" s="21">
        <v>20182500</v>
      </c>
      <c r="D10" s="21">
        <v>0</v>
      </c>
      <c r="E10" s="21">
        <f t="shared" si="0"/>
        <v>20182500</v>
      </c>
      <c r="F10" s="21">
        <v>1883023.11</v>
      </c>
      <c r="G10" s="21">
        <v>0</v>
      </c>
      <c r="H10" s="21">
        <f t="shared" si="1"/>
        <v>-20182500</v>
      </c>
      <c r="I10" s="43" t="s">
        <v>41</v>
      </c>
    </row>
    <row r="11" spans="1:9" x14ac:dyDescent="0.2">
      <c r="A11" s="38"/>
      <c r="B11" s="41" t="s">
        <v>24</v>
      </c>
      <c r="C11" s="21">
        <v>0</v>
      </c>
      <c r="D11" s="21">
        <v>0</v>
      </c>
      <c r="E11" s="21">
        <f t="shared" si="0"/>
        <v>0</v>
      </c>
      <c r="F11" s="21">
        <v>0</v>
      </c>
      <c r="G11" s="21">
        <v>0</v>
      </c>
      <c r="H11" s="21">
        <f t="shared" si="1"/>
        <v>0</v>
      </c>
      <c r="I11" s="43" t="s">
        <v>42</v>
      </c>
    </row>
    <row r="12" spans="1:9" ht="22.5" x14ac:dyDescent="0.2">
      <c r="A12" s="38"/>
      <c r="B12" s="41" t="s">
        <v>25</v>
      </c>
      <c r="C12" s="21">
        <v>573471451.84000003</v>
      </c>
      <c r="D12" s="21">
        <v>-2064460.57</v>
      </c>
      <c r="E12" s="21">
        <f t="shared" si="0"/>
        <v>571406991.26999998</v>
      </c>
      <c r="F12" s="21">
        <v>162600251.43000001</v>
      </c>
      <c r="G12" s="21">
        <v>61049045.850000001</v>
      </c>
      <c r="H12" s="21">
        <f t="shared" si="1"/>
        <v>-512422405.99000001</v>
      </c>
      <c r="I12" s="43" t="s">
        <v>43</v>
      </c>
    </row>
    <row r="13" spans="1:9" ht="22.5" x14ac:dyDescent="0.2">
      <c r="A13" s="38"/>
      <c r="B13" s="41" t="s">
        <v>26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  <c r="I13" s="43" t="s">
        <v>44</v>
      </c>
    </row>
    <row r="14" spans="1:9" x14ac:dyDescent="0.2">
      <c r="A14" s="32"/>
      <c r="B14" s="41" t="s">
        <v>6</v>
      </c>
      <c r="C14" s="21">
        <v>0</v>
      </c>
      <c r="D14" s="21">
        <v>185799000.00999999</v>
      </c>
      <c r="E14" s="21">
        <f t="shared" si="0"/>
        <v>185799000.00999999</v>
      </c>
      <c r="F14" s="21">
        <v>0</v>
      </c>
      <c r="G14" s="21">
        <v>0</v>
      </c>
      <c r="H14" s="21">
        <f t="shared" si="1"/>
        <v>0</v>
      </c>
      <c r="I14" s="43" t="s">
        <v>45</v>
      </c>
    </row>
    <row r="15" spans="1:9" x14ac:dyDescent="0.2">
      <c r="A15" s="9"/>
      <c r="B15" s="10" t="s">
        <v>13</v>
      </c>
      <c r="C15" s="22">
        <f t="shared" ref="C15:H15" si="2">SUM(C5:C14)</f>
        <v>802812961.84000003</v>
      </c>
      <c r="D15" s="22">
        <f t="shared" si="2"/>
        <v>190687214.44</v>
      </c>
      <c r="E15" s="22">
        <f t="shared" si="2"/>
        <v>993500176.27999997</v>
      </c>
      <c r="F15" s="22">
        <f t="shared" si="2"/>
        <v>257380351.31999999</v>
      </c>
      <c r="G15" s="11">
        <f t="shared" si="2"/>
        <v>61363551.43</v>
      </c>
      <c r="H15" s="12">
        <f t="shared" si="2"/>
        <v>-741449410.41000009</v>
      </c>
      <c r="I15" s="43" t="s">
        <v>46</v>
      </c>
    </row>
    <row r="16" spans="1:9" x14ac:dyDescent="0.2">
      <c r="A16" s="34"/>
      <c r="B16" s="28"/>
      <c r="C16" s="29"/>
      <c r="D16" s="29"/>
      <c r="E16" s="35"/>
      <c r="F16" s="30" t="s">
        <v>21</v>
      </c>
      <c r="G16" s="36"/>
      <c r="H16" s="26"/>
      <c r="I16" s="43" t="s">
        <v>46</v>
      </c>
    </row>
    <row r="17" spans="1:9" x14ac:dyDescent="0.2">
      <c r="A17" s="62" t="s">
        <v>23</v>
      </c>
      <c r="B17" s="63"/>
      <c r="C17" s="52" t="s">
        <v>22</v>
      </c>
      <c r="D17" s="52"/>
      <c r="E17" s="52"/>
      <c r="F17" s="52"/>
      <c r="G17" s="52"/>
      <c r="H17" s="60" t="s">
        <v>19</v>
      </c>
      <c r="I17" s="43" t="s">
        <v>46</v>
      </c>
    </row>
    <row r="18" spans="1:9" ht="21" customHeight="1" x14ac:dyDescent="0.2">
      <c r="A18" s="64"/>
      <c r="B18" s="65"/>
      <c r="C18" s="4" t="s">
        <v>15</v>
      </c>
      <c r="D18" s="5" t="s">
        <v>20</v>
      </c>
      <c r="E18" s="5" t="s">
        <v>16</v>
      </c>
      <c r="F18" s="5" t="s">
        <v>17</v>
      </c>
      <c r="G18" s="6" t="s">
        <v>18</v>
      </c>
      <c r="H18" s="61"/>
      <c r="I18" s="43" t="s">
        <v>46</v>
      </c>
    </row>
    <row r="19" spans="1:9" ht="9.75" customHeight="1" x14ac:dyDescent="0.2">
      <c r="A19" s="66"/>
      <c r="B19" s="67"/>
      <c r="C19" s="7" t="s">
        <v>7</v>
      </c>
      <c r="D19" s="8" t="s">
        <v>8</v>
      </c>
      <c r="E19" s="8" t="s">
        <v>9</v>
      </c>
      <c r="F19" s="8" t="s">
        <v>10</v>
      </c>
      <c r="G19" s="8" t="s">
        <v>11</v>
      </c>
      <c r="H19" s="8" t="s">
        <v>12</v>
      </c>
      <c r="I19" s="43" t="s">
        <v>46</v>
      </c>
    </row>
    <row r="20" spans="1:9" x14ac:dyDescent="0.2">
      <c r="A20" s="39" t="s">
        <v>27</v>
      </c>
      <c r="B20" s="14"/>
      <c r="C20" s="23">
        <f t="shared" ref="C20:H20" si="3">SUM(C21+C22+C23+C24+C25+C26+C27+C28)</f>
        <v>802812961.84000003</v>
      </c>
      <c r="D20" s="23">
        <f t="shared" si="3"/>
        <v>4888214.43</v>
      </c>
      <c r="E20" s="23">
        <f t="shared" si="3"/>
        <v>807701176.26999998</v>
      </c>
      <c r="F20" s="23">
        <f t="shared" si="3"/>
        <v>257380351.31999999</v>
      </c>
      <c r="G20" s="23">
        <f t="shared" si="3"/>
        <v>61363551.43</v>
      </c>
      <c r="H20" s="23">
        <f t="shared" si="3"/>
        <v>-741449410.41000009</v>
      </c>
      <c r="I20" s="43" t="s">
        <v>46</v>
      </c>
    </row>
    <row r="21" spans="1:9" x14ac:dyDescent="0.2">
      <c r="A21" s="15"/>
      <c r="B21" s="16" t="s">
        <v>0</v>
      </c>
      <c r="C21" s="24">
        <v>115605360</v>
      </c>
      <c r="D21" s="24">
        <v>6952675</v>
      </c>
      <c r="E21" s="24">
        <f t="shared" ref="E21:E28" si="4">C21+D21</f>
        <v>122558035</v>
      </c>
      <c r="F21" s="24">
        <v>77365509.25</v>
      </c>
      <c r="G21" s="24">
        <v>279298.96999999997</v>
      </c>
      <c r="H21" s="24">
        <f t="shared" ref="H21:H28" si="5">G21-C21</f>
        <v>-115326061.03</v>
      </c>
      <c r="I21" s="43" t="s">
        <v>37</v>
      </c>
    </row>
    <row r="22" spans="1:9" x14ac:dyDescent="0.2">
      <c r="A22" s="15"/>
      <c r="B22" s="16" t="s">
        <v>1</v>
      </c>
      <c r="C22" s="24">
        <v>0</v>
      </c>
      <c r="D22" s="24">
        <v>0</v>
      </c>
      <c r="E22" s="24">
        <f t="shared" si="4"/>
        <v>0</v>
      </c>
      <c r="F22" s="24">
        <v>0</v>
      </c>
      <c r="G22" s="24">
        <v>0</v>
      </c>
      <c r="H22" s="24">
        <f t="shared" si="5"/>
        <v>0</v>
      </c>
      <c r="I22" s="43" t="s">
        <v>47</v>
      </c>
    </row>
    <row r="23" spans="1:9" x14ac:dyDescent="0.2">
      <c r="A23" s="15"/>
      <c r="B23" s="16" t="s">
        <v>2</v>
      </c>
      <c r="C23" s="24">
        <v>0</v>
      </c>
      <c r="D23" s="24">
        <v>0</v>
      </c>
      <c r="E23" s="24">
        <f t="shared" si="4"/>
        <v>0</v>
      </c>
      <c r="F23" s="24">
        <v>0</v>
      </c>
      <c r="G23" s="24">
        <v>0</v>
      </c>
      <c r="H23" s="24">
        <f t="shared" si="5"/>
        <v>0</v>
      </c>
      <c r="I23" s="43" t="s">
        <v>38</v>
      </c>
    </row>
    <row r="24" spans="1:9" x14ac:dyDescent="0.2">
      <c r="A24" s="15"/>
      <c r="B24" s="16" t="s">
        <v>3</v>
      </c>
      <c r="C24" s="24">
        <v>91955196</v>
      </c>
      <c r="D24" s="24">
        <v>0</v>
      </c>
      <c r="E24" s="24">
        <f t="shared" si="4"/>
        <v>91955196</v>
      </c>
      <c r="F24" s="24">
        <v>15507335.529999999</v>
      </c>
      <c r="G24" s="24">
        <v>35206.61</v>
      </c>
      <c r="H24" s="24">
        <f t="shared" si="5"/>
        <v>-91919989.390000001</v>
      </c>
      <c r="I24" s="43" t="s">
        <v>39</v>
      </c>
    </row>
    <row r="25" spans="1:9" x14ac:dyDescent="0.2">
      <c r="A25" s="15"/>
      <c r="B25" s="16" t="s">
        <v>28</v>
      </c>
      <c r="C25" s="24">
        <v>1598454</v>
      </c>
      <c r="D25" s="24">
        <v>0</v>
      </c>
      <c r="E25" s="24">
        <f t="shared" si="4"/>
        <v>1598454</v>
      </c>
      <c r="F25" s="24">
        <v>24232</v>
      </c>
      <c r="G25" s="24">
        <v>0</v>
      </c>
      <c r="H25" s="24">
        <f t="shared" si="5"/>
        <v>-1598454</v>
      </c>
      <c r="I25" s="43" t="s">
        <v>40</v>
      </c>
    </row>
    <row r="26" spans="1:9" x14ac:dyDescent="0.2">
      <c r="A26" s="15"/>
      <c r="B26" s="16" t="s">
        <v>29</v>
      </c>
      <c r="C26" s="24">
        <v>20182500</v>
      </c>
      <c r="D26" s="24">
        <v>0</v>
      </c>
      <c r="E26" s="24">
        <f t="shared" si="4"/>
        <v>20182500</v>
      </c>
      <c r="F26" s="24">
        <v>1883023.11</v>
      </c>
      <c r="G26" s="24">
        <v>0</v>
      </c>
      <c r="H26" s="24">
        <f t="shared" si="5"/>
        <v>-20182500</v>
      </c>
      <c r="I26" s="43" t="s">
        <v>41</v>
      </c>
    </row>
    <row r="27" spans="1:9" ht="22.5" x14ac:dyDescent="0.2">
      <c r="A27" s="15"/>
      <c r="B27" s="16" t="s">
        <v>30</v>
      </c>
      <c r="C27" s="24">
        <v>573471451.84000003</v>
      </c>
      <c r="D27" s="24">
        <v>-2064460.57</v>
      </c>
      <c r="E27" s="24">
        <f t="shared" si="4"/>
        <v>571406991.26999998</v>
      </c>
      <c r="F27" s="24">
        <v>162600251.43000001</v>
      </c>
      <c r="G27" s="24">
        <v>61049045.850000001</v>
      </c>
      <c r="H27" s="24">
        <f t="shared" si="5"/>
        <v>-512422405.99000001</v>
      </c>
      <c r="I27" s="43" t="s">
        <v>43</v>
      </c>
    </row>
    <row r="28" spans="1:9" ht="22.5" x14ac:dyDescent="0.2">
      <c r="A28" s="15"/>
      <c r="B28" s="16" t="s">
        <v>26</v>
      </c>
      <c r="C28" s="24">
        <v>0</v>
      </c>
      <c r="D28" s="24">
        <v>0</v>
      </c>
      <c r="E28" s="24">
        <f t="shared" si="4"/>
        <v>0</v>
      </c>
      <c r="F28" s="24">
        <v>0</v>
      </c>
      <c r="G28" s="24">
        <v>0</v>
      </c>
      <c r="H28" s="24">
        <f t="shared" si="5"/>
        <v>0</v>
      </c>
      <c r="I28" s="43" t="s">
        <v>44</v>
      </c>
    </row>
    <row r="29" spans="1:9" ht="33" customHeight="1" x14ac:dyDescent="0.2">
      <c r="A29" s="46" t="s">
        <v>48</v>
      </c>
      <c r="B29" s="47"/>
      <c r="C29" s="25">
        <f t="shared" ref="C29:H29" si="6">SUM(C30:C33)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5">
        <f t="shared" si="6"/>
        <v>0</v>
      </c>
      <c r="H29" s="25">
        <f t="shared" si="6"/>
        <v>0</v>
      </c>
      <c r="I29" s="43" t="s">
        <v>46</v>
      </c>
    </row>
    <row r="30" spans="1:9" x14ac:dyDescent="0.2">
      <c r="A30" s="15"/>
      <c r="B30" s="16" t="s">
        <v>1</v>
      </c>
      <c r="C30" s="24">
        <v>0</v>
      </c>
      <c r="D30" s="24">
        <v>0</v>
      </c>
      <c r="E30" s="24">
        <f>C30+D30</f>
        <v>0</v>
      </c>
      <c r="F30" s="24">
        <v>0</v>
      </c>
      <c r="G30" s="24">
        <v>0</v>
      </c>
      <c r="H30" s="24">
        <f>G30-C30</f>
        <v>0</v>
      </c>
      <c r="I30" s="43" t="s">
        <v>47</v>
      </c>
    </row>
    <row r="31" spans="1:9" x14ac:dyDescent="0.2">
      <c r="A31" s="15"/>
      <c r="B31" s="16" t="s">
        <v>31</v>
      </c>
      <c r="C31" s="24">
        <v>0</v>
      </c>
      <c r="D31" s="24">
        <v>0</v>
      </c>
      <c r="E31" s="24">
        <f>C31+D31</f>
        <v>0</v>
      </c>
      <c r="F31" s="24">
        <v>0</v>
      </c>
      <c r="G31" s="24">
        <v>0</v>
      </c>
      <c r="H31" s="24">
        <f t="shared" ref="H31:H33" si="7">G31-C31</f>
        <v>0</v>
      </c>
      <c r="I31" s="43" t="s">
        <v>40</v>
      </c>
    </row>
    <row r="32" spans="1:9" x14ac:dyDescent="0.2">
      <c r="A32" s="15"/>
      <c r="B32" s="16" t="s">
        <v>32</v>
      </c>
      <c r="C32" s="24">
        <v>0</v>
      </c>
      <c r="D32" s="24">
        <v>0</v>
      </c>
      <c r="E32" s="24">
        <f>C32+D32</f>
        <v>0</v>
      </c>
      <c r="F32" s="24">
        <v>0</v>
      </c>
      <c r="G32" s="24">
        <v>0</v>
      </c>
      <c r="H32" s="24">
        <f t="shared" si="7"/>
        <v>0</v>
      </c>
      <c r="I32" s="43" t="s">
        <v>42</v>
      </c>
    </row>
    <row r="33" spans="1:9" ht="22.5" x14ac:dyDescent="0.2">
      <c r="A33" s="15"/>
      <c r="B33" s="16" t="s">
        <v>26</v>
      </c>
      <c r="C33" s="24">
        <v>0</v>
      </c>
      <c r="D33" s="24">
        <v>0</v>
      </c>
      <c r="E33" s="24">
        <f>C33+D33</f>
        <v>0</v>
      </c>
      <c r="F33" s="24">
        <v>0</v>
      </c>
      <c r="G33" s="24">
        <v>0</v>
      </c>
      <c r="H33" s="24">
        <f t="shared" si="7"/>
        <v>0</v>
      </c>
      <c r="I33" s="43" t="s">
        <v>44</v>
      </c>
    </row>
    <row r="34" spans="1:9" x14ac:dyDescent="0.2">
      <c r="A34" s="40" t="s">
        <v>33</v>
      </c>
      <c r="B34" s="17"/>
      <c r="C34" s="25">
        <f t="shared" ref="C34:H34" si="8">SUM(C35)</f>
        <v>0</v>
      </c>
      <c r="D34" s="25">
        <f t="shared" si="8"/>
        <v>185799000.00999999</v>
      </c>
      <c r="E34" s="25">
        <f t="shared" si="8"/>
        <v>185799000.00999999</v>
      </c>
      <c r="F34" s="25">
        <f t="shared" si="8"/>
        <v>0</v>
      </c>
      <c r="G34" s="25">
        <f t="shared" si="8"/>
        <v>0</v>
      </c>
      <c r="H34" s="25">
        <f t="shared" si="8"/>
        <v>0</v>
      </c>
      <c r="I34" s="43" t="s">
        <v>46</v>
      </c>
    </row>
    <row r="35" spans="1:9" x14ac:dyDescent="0.2">
      <c r="A35" s="13"/>
      <c r="B35" s="16" t="s">
        <v>6</v>
      </c>
      <c r="C35" s="24">
        <v>0</v>
      </c>
      <c r="D35" s="24">
        <v>185799000.00999999</v>
      </c>
      <c r="E35" s="24">
        <f>C35+D35</f>
        <v>185799000.00999999</v>
      </c>
      <c r="F35" s="24">
        <v>0</v>
      </c>
      <c r="G35" s="24">
        <v>0</v>
      </c>
      <c r="H35" s="24">
        <f>G35-C35</f>
        <v>0</v>
      </c>
      <c r="I35" s="43" t="s">
        <v>45</v>
      </c>
    </row>
    <row r="36" spans="1:9" x14ac:dyDescent="0.2">
      <c r="A36" s="18"/>
      <c r="B36" s="19" t="s">
        <v>13</v>
      </c>
      <c r="C36" s="22">
        <f t="shared" ref="C36:H36" si="9">SUM(C34+C29+C20)</f>
        <v>802812961.84000003</v>
      </c>
      <c r="D36" s="22">
        <f t="shared" si="9"/>
        <v>190687214.44</v>
      </c>
      <c r="E36" s="22">
        <f t="shared" si="9"/>
        <v>993500176.27999997</v>
      </c>
      <c r="F36" s="22">
        <f t="shared" si="9"/>
        <v>257380351.31999999</v>
      </c>
      <c r="G36" s="22">
        <f t="shared" si="9"/>
        <v>61363551.43</v>
      </c>
      <c r="H36" s="12">
        <f t="shared" si="9"/>
        <v>-741449410.41000009</v>
      </c>
      <c r="I36" s="43" t="s">
        <v>46</v>
      </c>
    </row>
    <row r="37" spans="1:9" x14ac:dyDescent="0.2">
      <c r="A37" s="27"/>
      <c r="B37" s="28"/>
      <c r="C37" s="29"/>
      <c r="D37" s="29"/>
      <c r="E37" s="29"/>
      <c r="F37" s="30" t="s">
        <v>21</v>
      </c>
      <c r="G37" s="31"/>
      <c r="H37" s="26"/>
      <c r="I37" s="43" t="s">
        <v>46</v>
      </c>
    </row>
    <row r="38" spans="1:9" ht="15" customHeight="1" x14ac:dyDescent="0.2">
      <c r="B38" s="37" t="s">
        <v>34</v>
      </c>
    </row>
    <row r="39" spans="1:9" x14ac:dyDescent="0.2">
      <c r="B39" s="37" t="s">
        <v>35</v>
      </c>
    </row>
    <row r="40" spans="1:9" ht="96.75" customHeight="1" x14ac:dyDescent="0.2">
      <c r="B40" s="48" t="s">
        <v>36</v>
      </c>
      <c r="C40" s="48"/>
      <c r="D40" s="48"/>
      <c r="E40" s="48"/>
      <c r="F40" s="48"/>
      <c r="G40" s="48"/>
      <c r="H40" s="48"/>
    </row>
    <row r="41" spans="1:9" ht="12.75" x14ac:dyDescent="0.2">
      <c r="B41" s="44" t="s">
        <v>50</v>
      </c>
      <c r="E41" s="49" t="s">
        <v>52</v>
      </c>
      <c r="F41" s="49"/>
      <c r="G41" s="49"/>
    </row>
    <row r="42" spans="1:9" ht="12" x14ac:dyDescent="0.2">
      <c r="B42" s="45" t="s">
        <v>51</v>
      </c>
      <c r="E42" s="50" t="s">
        <v>53</v>
      </c>
      <c r="F42" s="50"/>
      <c r="G42" s="50"/>
    </row>
  </sheetData>
  <mergeCells count="11">
    <mergeCell ref="A29:B29"/>
    <mergeCell ref="B40:H40"/>
    <mergeCell ref="E41:G41"/>
    <mergeCell ref="E42:G42"/>
    <mergeCell ref="A1:H1"/>
    <mergeCell ref="A2:B4"/>
    <mergeCell ref="C2:G2"/>
    <mergeCell ref="H2:H3"/>
    <mergeCell ref="A17:B19"/>
    <mergeCell ref="C17:G17"/>
    <mergeCell ref="H17:H18"/>
  </mergeCells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2021-04-29T19:51:23Z</cp:lastPrinted>
  <dcterms:created xsi:type="dcterms:W3CDTF">2012-12-11T20:48:19Z</dcterms:created>
  <dcterms:modified xsi:type="dcterms:W3CDTF">2021-04-29T19:51:25Z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